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500"/>
  </bookViews>
  <sheets>
    <sheet name="Sheet1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<sst xmlns="http://schemas.openxmlformats.org/spreadsheetml/2006/main" count="124" uniqueCount="47">
  <si>
    <t>Start:</t>
  </si>
  <si>
    <t>Vrijeme u cilju</t>
  </si>
  <si>
    <t>START 2 PLOVA</t>
  </si>
  <si>
    <t>Unijeti po brodu</t>
  </si>
  <si>
    <t>Nautička regata 3.Maj Rijeka 2026 Yardstick</t>
  </si>
  <si>
    <t>REZULTATI UKUPNO</t>
  </si>
  <si>
    <t>Jedrilica</t>
  </si>
  <si>
    <t>Kormilar</t>
  </si>
  <si>
    <t>Klub</t>
  </si>
  <si>
    <t>Broj na
jedru</t>
  </si>
  <si>
    <t>Reg.</t>
  </si>
  <si>
    <t>Yardstick</t>
  </si>
  <si>
    <t>Start</t>
  </si>
  <si>
    <t>Vrijeme
u cilju</t>
  </si>
  <si>
    <t>Jedreno vrijeme 1. plova</t>
  </si>
  <si>
    <t>Korigirano vrijeme 1. plova</t>
  </si>
  <si>
    <t>Jedreno vrijeme 2. plova</t>
  </si>
  <si>
    <t>Korigirano vrijeme 2. plova</t>
  </si>
  <si>
    <t>Ukupno korigirano vrijeme</t>
  </si>
  <si>
    <t>REFUL III</t>
  </si>
  <si>
    <t>ANDREJ VELEPIČ</t>
  </si>
  <si>
    <t>JK OŠTRO</t>
  </si>
  <si>
    <t>CRO 938</t>
  </si>
  <si>
    <t>KR 882</t>
  </si>
  <si>
    <t>PLAVA VILA</t>
  </si>
  <si>
    <t>DUŠAN GOLJA</t>
  </si>
  <si>
    <t>JK OPATIJA</t>
  </si>
  <si>
    <t>CRO 1522</t>
  </si>
  <si>
    <t>ARIEL</t>
  </si>
  <si>
    <t>DALIBOR JURČIĆ</t>
  </si>
  <si>
    <t>CR0 1134</t>
  </si>
  <si>
    <t>MK 999</t>
  </si>
  <si>
    <t>IVAN</t>
  </si>
  <si>
    <t>ZDENKO CEROVIĆ</t>
  </si>
  <si>
    <t>JK MALINSKA</t>
  </si>
  <si>
    <t>CRO 1224</t>
  </si>
  <si>
    <t>AVVENTURA</t>
  </si>
  <si>
    <t>BRUNO VENTURINI</t>
  </si>
  <si>
    <t>JK 3 MAJ RIJEKA</t>
  </si>
  <si>
    <t>CRO 1724</t>
  </si>
  <si>
    <t>KAIROS</t>
  </si>
  <si>
    <t>IVAN ZIMMERMANN</t>
  </si>
  <si>
    <t>CRO 2892</t>
  </si>
  <si>
    <t>REZULTATI PO GRUPAMA</t>
  </si>
  <si>
    <t>Grupa 1 &lt;96</t>
  </si>
  <si>
    <t>Grupa 2 96-104</t>
  </si>
  <si>
    <t>Grupa 3  &gt;104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</si>
</sst>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[$-F400]h:mm:ss\ AM/PM"/>
    <numFmt numFmtId="177" formatCode="h:mm:ss"/>
  </numFmts>
  <fonts count="33">
    <font>
      <sz val="11"/>
      <color rgb="FF000000"/>
      <name val="Calibri"/>
      <charset val="238"/>
    </font>
    <font>
      <b/>
      <sz val="12"/>
      <color rgb="FF000000"/>
      <name val="Calibri"/>
      <charset val="238"/>
    </font>
    <font>
      <sz val="12"/>
      <name val="Calibri"/>
      <charset val="238"/>
    </font>
    <font>
      <sz val="12"/>
      <color rgb="FF000000"/>
      <name val="Calibri"/>
      <charset val="238"/>
    </font>
    <font>
      <b/>
      <sz val="12"/>
      <name val="Calibri"/>
      <charset val="238"/>
    </font>
    <font>
      <sz val="12"/>
      <color rgb="FF000000"/>
      <name val="Calibri"/>
      <charset val="1"/>
    </font>
    <font>
      <sz val="12"/>
      <name val="Calibri"/>
      <charset val="1"/>
    </font>
    <font>
      <b/>
      <sz val="11"/>
      <color rgb="FF000000"/>
      <name val="Calibri"/>
      <charset val="238"/>
    </font>
    <font>
      <sz val="11"/>
      <color rgb="FF3F3F76"/>
      <name val="Calibri"/>
      <charset val="238"/>
    </font>
    <font>
      <b/>
      <sz val="14"/>
      <color rgb="FF000000"/>
      <name val="Calibri"/>
      <charset val="238"/>
    </font>
    <font>
      <b/>
      <sz val="12"/>
      <color rgb="FF000000"/>
      <name val="Calibri"/>
      <charset val="1"/>
    </font>
    <font>
      <sz val="11"/>
      <name val="Calibri"/>
      <charset val="238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Border="0" applyAlignment="0" applyProtection="0"/>
    <xf numFmtId="44" fontId="12" fillId="0" borderId="0" applyBorder="0" applyAlignment="0" applyProtection="0"/>
    <xf numFmtId="9" fontId="12" fillId="0" borderId="0" applyBorder="0" applyAlignment="0" applyProtection="0"/>
    <xf numFmtId="41" fontId="12" fillId="0" borderId="0" applyBorder="0" applyAlignment="0" applyProtection="0"/>
    <xf numFmtId="42" fontId="12" fillId="0" borderId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" applyNumberFormat="0" applyAlignment="0" applyProtection="0">
      <alignment vertical="center"/>
    </xf>
    <xf numFmtId="0" fontId="23" fillId="5" borderId="27" applyNumberFormat="0" applyAlignment="0" applyProtection="0">
      <alignment vertical="center"/>
    </xf>
    <xf numFmtId="0" fontId="24" fillId="5" borderId="1" applyNumberFormat="0" applyAlignment="0" applyProtection="0">
      <alignment vertical="center"/>
    </xf>
    <xf numFmtId="0" fontId="25" fillId="6" borderId="28" applyNumberFormat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0" borderId="3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8" fillId="2" borderId="1" applyProtection="0"/>
  </cellStyleXfs>
  <cellXfs count="13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35" fontId="3" fillId="0" borderId="0" xfId="0" applyNumberFormat="1" applyFont="1"/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/>
    </xf>
    <xf numFmtId="35" fontId="5" fillId="0" borderId="0" xfId="0" applyNumberFormat="1" applyFont="1" applyAlignment="1">
      <alignment horizontal="right" vertical="center"/>
    </xf>
    <xf numFmtId="35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176" fontId="3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vertical="center"/>
    </xf>
    <xf numFmtId="0" fontId="7" fillId="0" borderId="0" xfId="0" applyFont="1"/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176" fontId="8" fillId="2" borderId="1" xfId="49" applyNumberFormat="1" applyFont="1" applyAlignment="1" applyProtection="1">
      <alignment horizontal="center" vertical="center" wrapText="1"/>
    </xf>
    <xf numFmtId="35" fontId="8" fillId="2" borderId="2" xfId="49" applyNumberFormat="1" applyBorder="1" applyAlignment="1" applyProtection="1"/>
    <xf numFmtId="176" fontId="0" fillId="0" borderId="0" xfId="0" applyNumberFormat="1" applyFont="1" applyAlignment="1">
      <alignment horizontal="left" vertical="center"/>
    </xf>
    <xf numFmtId="35" fontId="0" fillId="0" borderId="0" xfId="0" applyNumberFormat="1"/>
    <xf numFmtId="0" fontId="9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35" fontId="3" fillId="0" borderId="5" xfId="0" applyNumberFormat="1" applyFont="1" applyBorder="1" applyAlignment="1">
      <alignment horizontal="center" vertical="center" wrapText="1"/>
    </xf>
    <xf numFmtId="35" fontId="1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 wrapText="1"/>
    </xf>
    <xf numFmtId="35" fontId="3" fillId="0" borderId="4" xfId="0" applyNumberFormat="1" applyFont="1" applyBorder="1" applyAlignment="1">
      <alignment horizontal="center" vertical="center" wrapText="1"/>
    </xf>
    <xf numFmtId="35" fontId="10" fillId="0" borderId="5" xfId="0" applyNumberFormat="1" applyFont="1" applyBorder="1" applyAlignment="1">
      <alignment horizontal="center" vertical="center" wrapText="1"/>
    </xf>
    <xf numFmtId="35" fontId="10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49" fontId="11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35" fontId="3" fillId="0" borderId="8" xfId="0" applyNumberFormat="1" applyFont="1" applyBorder="1"/>
    <xf numFmtId="176" fontId="3" fillId="0" borderId="8" xfId="0" applyNumberFormat="1" applyFont="1" applyBorder="1" applyAlignment="1">
      <alignment horizontal="center"/>
    </xf>
    <xf numFmtId="176" fontId="2" fillId="0" borderId="9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/>
    </xf>
    <xf numFmtId="35" fontId="5" fillId="0" borderId="11" xfId="0" applyNumberFormat="1" applyFont="1" applyBorder="1" applyAlignment="1">
      <alignment horizontal="right" vertical="center"/>
    </xf>
    <xf numFmtId="35" fontId="5" fillId="0" borderId="8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center" vertical="center"/>
    </xf>
    <xf numFmtId="176" fontId="1" fillId="0" borderId="9" xfId="0" applyNumberFormat="1" applyFont="1" applyBorder="1" applyAlignment="1">
      <alignment horizontal="center"/>
    </xf>
    <xf numFmtId="176" fontId="1" fillId="0" borderId="10" xfId="0" applyNumberFormat="1" applyFont="1" applyBorder="1" applyAlignment="1">
      <alignment vertical="center"/>
    </xf>
    <xf numFmtId="0" fontId="1" fillId="0" borderId="8" xfId="0" applyFont="1" applyBorder="1"/>
    <xf numFmtId="0" fontId="0" fillId="0" borderId="8" xfId="0" applyFont="1" applyBorder="1"/>
    <xf numFmtId="176" fontId="4" fillId="0" borderId="10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49" fontId="0" fillId="0" borderId="12" xfId="0" applyNumberFormat="1" applyFont="1" applyBorder="1" applyAlignment="1">
      <alignment vertical="center"/>
    </xf>
    <xf numFmtId="35" fontId="3" fillId="0" borderId="12" xfId="0" applyNumberFormat="1" applyFont="1" applyBorder="1"/>
    <xf numFmtId="176" fontId="3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/>
    </xf>
    <xf numFmtId="35" fontId="5" fillId="0" borderId="15" xfId="0" applyNumberFormat="1" applyFont="1" applyBorder="1" applyAlignment="1">
      <alignment horizontal="right" vertical="center"/>
    </xf>
    <xf numFmtId="35" fontId="5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center"/>
    </xf>
    <xf numFmtId="35" fontId="1" fillId="0" borderId="17" xfId="0" applyNumberFormat="1" applyFont="1" applyBorder="1" applyAlignment="1">
      <alignment vertical="center"/>
    </xf>
    <xf numFmtId="0" fontId="0" fillId="0" borderId="18" xfId="0" applyBorder="1"/>
    <xf numFmtId="0" fontId="7" fillId="0" borderId="8" xfId="0" applyFont="1" applyBorder="1" applyAlignment="1">
      <alignment horizontal="center"/>
    </xf>
    <xf numFmtId="0" fontId="7" fillId="0" borderId="8" xfId="0" applyFont="1" applyBorder="1"/>
    <xf numFmtId="0" fontId="0" fillId="0" borderId="8" xfId="0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1" fillId="0" borderId="8" xfId="0" applyFont="1" applyBorder="1" applyAlignment="1">
      <alignment horizontal="center"/>
    </xf>
    <xf numFmtId="177" fontId="3" fillId="0" borderId="8" xfId="0" applyNumberFormat="1" applyFont="1" applyBorder="1"/>
    <xf numFmtId="176" fontId="3" fillId="0" borderId="8" xfId="0" applyNumberFormat="1" applyFont="1" applyBorder="1" applyAlignment="1">
      <alignment horizontal="center"/>
    </xf>
    <xf numFmtId="176" fontId="1" fillId="0" borderId="17" xfId="0" applyNumberFormat="1" applyFont="1" applyBorder="1" applyAlignment="1">
      <alignment horizontal="center"/>
    </xf>
    <xf numFmtId="35" fontId="5" fillId="0" borderId="8" xfId="0" applyNumberFormat="1" applyFont="1" applyBorder="1" applyAlignment="1">
      <alignment horizontal="right" vertical="center"/>
    </xf>
    <xf numFmtId="35" fontId="1" fillId="0" borderId="8" xfId="0" applyNumberFormat="1" applyFont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77" fontId="3" fillId="0" borderId="8" xfId="0" applyNumberFormat="1" applyFont="1" applyBorder="1"/>
    <xf numFmtId="176" fontId="2" fillId="0" borderId="8" xfId="0" applyNumberFormat="1" applyFont="1" applyBorder="1" applyAlignment="1">
      <alignment horizontal="center" vertical="center"/>
    </xf>
    <xf numFmtId="176" fontId="1" fillId="0" borderId="19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 wrapText="1"/>
    </xf>
    <xf numFmtId="35" fontId="3" fillId="0" borderId="19" xfId="0" applyNumberFormat="1" applyFont="1" applyBorder="1" applyAlignment="1">
      <alignment horizontal="center" vertical="center" wrapText="1"/>
    </xf>
    <xf numFmtId="35" fontId="1" fillId="0" borderId="2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5" fontId="3" fillId="0" borderId="8" xfId="0" applyNumberFormat="1" applyFont="1" applyBorder="1" applyAlignment="1">
      <alignment horizontal="center" vertical="center" wrapText="1"/>
    </xf>
    <xf numFmtId="35" fontId="3" fillId="0" borderId="12" xfId="0" applyNumberFormat="1" applyFont="1" applyBorder="1" applyAlignment="1">
      <alignment horizontal="center" vertical="center" wrapText="1"/>
    </xf>
    <xf numFmtId="176" fontId="1" fillId="0" borderId="21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35" fontId="2" fillId="0" borderId="0" xfId="0" applyNumberFormat="1" applyFont="1" applyAlignment="1">
      <alignment horizontal="center" vertical="center"/>
    </xf>
    <xf numFmtId="35" fontId="3" fillId="0" borderId="0" xfId="0" applyNumberFormat="1" applyFont="1" applyAlignment="1">
      <alignment horizontal="center"/>
    </xf>
    <xf numFmtId="0" fontId="3" fillId="0" borderId="22" xfId="0" applyFont="1" applyBorder="1"/>
    <xf numFmtId="35" fontId="1" fillId="0" borderId="21" xfId="0" applyNumberFormat="1" applyFont="1" applyBorder="1" applyAlignment="1">
      <alignment horizontal="center" vertical="center" wrapText="1"/>
    </xf>
    <xf numFmtId="35" fontId="10" fillId="0" borderId="8" xfId="0" applyNumberFormat="1" applyFont="1" applyBorder="1" applyAlignment="1">
      <alignment horizontal="center" vertical="center" wrapText="1"/>
    </xf>
    <xf numFmtId="35" fontId="10" fillId="0" borderId="12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/>
    </xf>
    <xf numFmtId="35" fontId="1" fillId="0" borderId="3" xfId="0" applyNumberFormat="1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177" fontId="1" fillId="0" borderId="8" xfId="0" applyNumberFormat="1" applyFont="1" applyBorder="1"/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 wrapText="1"/>
    </xf>
    <xf numFmtId="35" fontId="3" fillId="0" borderId="0" xfId="0" applyNumberFormat="1" applyFont="1" applyAlignment="1">
      <alignment horizontal="center" vertical="center" wrapText="1"/>
    </xf>
    <xf numFmtId="35" fontId="1" fillId="0" borderId="23" xfId="0" applyNumberFormat="1" applyFont="1" applyBorder="1" applyAlignment="1">
      <alignment horizontal="center" vertical="center" wrapText="1"/>
    </xf>
    <xf numFmtId="35" fontId="10" fillId="0" borderId="0" xfId="0" applyNumberFormat="1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vertical="center"/>
    </xf>
    <xf numFmtId="0" fontId="1" fillId="0" borderId="12" xfId="0" applyFont="1" applyFill="1" applyBorder="1" applyAlignment="1">
      <alignment horizontal="center" vertical="center"/>
    </xf>
    <xf numFmtId="176" fontId="1" fillId="0" borderId="21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vertical="center"/>
    </xf>
    <xf numFmtId="176" fontId="0" fillId="0" borderId="8" xfId="0" applyNumberForma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0" fillId="0" borderId="19" xfId="0" applyBorder="1"/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Input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F7F7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F3F76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7"/>
  <sheetViews>
    <sheetView tabSelected="1" workbookViewId="0">
      <selection activeCell="R22" sqref="R22"/>
    </sheetView>
  </sheetViews>
  <sheetFormatPr defaultColWidth="8.5462962962963" defaultRowHeight="14.4"/>
  <cols>
    <col min="2" max="2" width="19.1388888888889" customWidth="1"/>
    <col min="3" max="3" width="23.2777777777778" customWidth="1"/>
    <col min="4" max="4" width="14.2777777777778" customWidth="1"/>
    <col min="5" max="5" width="10.4166666666667" customWidth="1"/>
    <col min="6" max="6" width="11.5185185185185" style="21" hidden="1" customWidth="1"/>
    <col min="7" max="7" width="10" customWidth="1"/>
    <col min="8" max="8" width="9.66666666666667"/>
    <col min="9" max="9" width="9.13888888888889" style="22" customWidth="1"/>
    <col min="10" max="10" width="10.7777777777778" customWidth="1"/>
    <col min="11" max="11" width="11.9907407407407" customWidth="1"/>
    <col min="12" max="13" width="9.44444444444444"/>
    <col min="14" max="14" width="12.287037037037" customWidth="1"/>
    <col min="15" max="15" width="10.9907407407407" customWidth="1"/>
    <col min="16" max="16" width="11.4166666666667" customWidth="1"/>
  </cols>
  <sheetData>
    <row r="1" ht="28.8" spans="1:17">
      <c r="H1" s="23" t="s">
        <v>0</v>
      </c>
      <c r="I1" s="23" t="s">
        <v>1</v>
      </c>
      <c r="L1" t="s">
        <v>2</v>
      </c>
    </row>
    <row r="2" ht="15.15" spans="1:17">
      <c r="H2" s="24">
        <v>0.458333333333333</v>
      </c>
      <c r="I2" s="25" t="s">
        <v>3</v>
      </c>
      <c r="L2" s="26">
        <v>0</v>
      </c>
    </row>
    <row r="3" ht="18.75" customHeight="1" spans="1:17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ht="15.75" customHeight="1" spans="1:17">
      <c r="A4" s="28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ht="46.8" spans="1:17">
      <c r="A5" s="29"/>
      <c r="B5" s="30" t="s">
        <v>6</v>
      </c>
      <c r="C5" s="30" t="s">
        <v>7</v>
      </c>
      <c r="D5" s="31" t="s">
        <v>8</v>
      </c>
      <c r="E5" s="31" t="s">
        <v>9</v>
      </c>
      <c r="F5" s="30" t="s">
        <v>10</v>
      </c>
      <c r="G5" s="30" t="s">
        <v>11</v>
      </c>
      <c r="H5" s="29" t="s">
        <v>12</v>
      </c>
      <c r="I5" s="32" t="s">
        <v>13</v>
      </c>
      <c r="J5" s="33" t="s">
        <v>14</v>
      </c>
      <c r="K5" s="34" t="s">
        <v>15</v>
      </c>
      <c r="L5" s="35" t="s">
        <v>12</v>
      </c>
      <c r="M5" s="36" t="s">
        <v>13</v>
      </c>
      <c r="N5" s="37" t="s">
        <v>16</v>
      </c>
      <c r="O5" s="38" t="s">
        <v>17</v>
      </c>
      <c r="P5" s="39" t="s">
        <v>18</v>
      </c>
    </row>
    <row r="6" ht="15.6" spans="1:17">
      <c r="A6" s="40">
        <v>1</v>
      </c>
      <c r="B6" s="41" t="s">
        <v>19</v>
      </c>
      <c r="C6" s="42" t="s">
        <v>20</v>
      </c>
      <c r="D6" s="43" t="s">
        <v>21</v>
      </c>
      <c r="E6" s="44" t="s">
        <v>22</v>
      </c>
      <c r="F6" s="45" t="s">
        <v>23</v>
      </c>
      <c r="G6" s="45">
        <v>97</v>
      </c>
      <c r="H6" s="46">
        <f>$H$2</f>
        <v>0.458333333333333</v>
      </c>
      <c r="I6" s="47">
        <v>0.490717592592593</v>
      </c>
      <c r="J6" s="48">
        <f t="shared" ref="J6:J9" si="0">I6-H6</f>
        <v>0.0323842592592596</v>
      </c>
      <c r="K6" s="49">
        <f>(J6*100)/G6</f>
        <v>0.0333858342878965</v>
      </c>
      <c r="L6" s="50">
        <f>$L$2</f>
        <v>0</v>
      </c>
      <c r="M6" s="51"/>
      <c r="N6" s="52">
        <f>M6-L6</f>
        <v>0</v>
      </c>
      <c r="O6" s="53">
        <f>(N6*100)/G6</f>
        <v>0</v>
      </c>
      <c r="P6" s="54">
        <f>K6</f>
        <v>0.0333858342878965</v>
      </c>
    </row>
    <row r="7" ht="15.6" spans="1:17">
      <c r="A7" s="40">
        <v>2</v>
      </c>
      <c r="B7" s="55" t="s">
        <v>24</v>
      </c>
      <c r="C7" s="56" t="s">
        <v>25</v>
      </c>
      <c r="D7" s="42" t="s">
        <v>26</v>
      </c>
      <c r="E7" s="56" t="s">
        <v>27</v>
      </c>
      <c r="F7" s="40"/>
      <c r="G7" s="40">
        <v>95</v>
      </c>
      <c r="H7" s="46">
        <f>$H$2</f>
        <v>0.458333333333333</v>
      </c>
      <c r="I7" s="47">
        <v>0.493784722222222</v>
      </c>
      <c r="J7" s="48">
        <f t="shared" si="0"/>
        <v>0.0354513888888893</v>
      </c>
      <c r="K7" s="49">
        <f>(J7*100)/G7</f>
        <v>0.0373172514619887</v>
      </c>
      <c r="L7" s="50">
        <f>$L$2</f>
        <v>0</v>
      </c>
      <c r="M7" s="51"/>
      <c r="N7" s="52">
        <f>M7-L7</f>
        <v>0</v>
      </c>
      <c r="O7" s="53">
        <f>(N7*100)/G7</f>
        <v>0</v>
      </c>
      <c r="P7" s="57">
        <f>K7</f>
        <v>0.0373172514619887</v>
      </c>
    </row>
    <row r="8" ht="15.6" spans="1:17">
      <c r="A8" s="58">
        <v>3</v>
      </c>
      <c r="B8" s="41" t="s">
        <v>28</v>
      </c>
      <c r="C8" s="43" t="s">
        <v>29</v>
      </c>
      <c r="D8" s="43" t="s">
        <v>26</v>
      </c>
      <c r="E8" s="59" t="s">
        <v>30</v>
      </c>
      <c r="F8" s="58" t="s">
        <v>31</v>
      </c>
      <c r="G8" s="58">
        <v>86</v>
      </c>
      <c r="H8" s="46">
        <f>$H$2</f>
        <v>0.458333333333333</v>
      </c>
      <c r="I8" s="60">
        <v>0.49537037037037</v>
      </c>
      <c r="J8" s="48">
        <f t="shared" si="0"/>
        <v>0.0370370370370374</v>
      </c>
      <c r="K8" s="49">
        <f>(J8*100)/G8</f>
        <v>0.04306632213609</v>
      </c>
      <c r="L8" s="50">
        <f>$L$2</f>
        <v>0</v>
      </c>
      <c r="M8" s="51"/>
      <c r="N8" s="52">
        <f>M8-L8</f>
        <v>0</v>
      </c>
      <c r="O8" s="53">
        <f>(N8*100)/G8</f>
        <v>0</v>
      </c>
      <c r="P8" s="54">
        <f>K8</f>
        <v>0.04306632213609</v>
      </c>
    </row>
    <row r="9" ht="15.6" spans="1:17">
      <c r="A9" s="61">
        <v>4</v>
      </c>
      <c r="B9" s="62" t="s">
        <v>32</v>
      </c>
      <c r="C9" s="63" t="s">
        <v>33</v>
      </c>
      <c r="D9" s="63" t="s">
        <v>34</v>
      </c>
      <c r="E9" s="64" t="s">
        <v>35</v>
      </c>
      <c r="F9" s="61" t="s">
        <v>31</v>
      </c>
      <c r="G9" s="61">
        <v>105</v>
      </c>
      <c r="H9" s="65">
        <f>$H$2</f>
        <v>0.458333333333333</v>
      </c>
      <c r="I9" s="66">
        <v>0.508622685185185</v>
      </c>
      <c r="J9" s="67">
        <f t="shared" si="0"/>
        <v>0.0502893518518522</v>
      </c>
      <c r="K9" s="68">
        <f>(J9*100)/G9</f>
        <v>0.0478946208112878</v>
      </c>
      <c r="L9" s="69">
        <f>$L$2</f>
        <v>0</v>
      </c>
      <c r="M9" s="70"/>
      <c r="N9" s="71">
        <f>M9-L9</f>
        <v>0</v>
      </c>
      <c r="O9" s="72">
        <f>(N9*100)/G9</f>
        <v>0</v>
      </c>
      <c r="P9" s="73">
        <f>K9</f>
        <v>0.0478946208112878</v>
      </c>
      <c r="Q9" s="74"/>
    </row>
    <row r="10" ht="15.6" spans="1:17">
      <c r="A10" s="75">
        <v>5</v>
      </c>
      <c r="B10" s="76" t="s">
        <v>36</v>
      </c>
      <c r="C10" s="77" t="s">
        <v>37</v>
      </c>
      <c r="D10" s="78" t="s">
        <v>38</v>
      </c>
      <c r="E10" s="78" t="s">
        <v>39</v>
      </c>
      <c r="F10" s="79"/>
      <c r="G10" s="80">
        <v>108</v>
      </c>
      <c r="H10" s="81">
        <v>0.458333333333333</v>
      </c>
      <c r="I10" s="82">
        <v>0.519594907407407</v>
      </c>
      <c r="J10" s="67">
        <f>I10-H10</f>
        <v>0.0612615740740741</v>
      </c>
      <c r="K10" s="83">
        <f>(J10*100)/G10</f>
        <v>0.0567236796982168</v>
      </c>
      <c r="L10" s="84">
        <f>$L$2</f>
        <v>0</v>
      </c>
      <c r="M10" s="78"/>
      <c r="N10" s="52">
        <f>M10-L10</f>
        <v>0</v>
      </c>
      <c r="O10" s="72">
        <f>(N10*100)/G10</f>
        <v>0</v>
      </c>
      <c r="P10" s="85">
        <f>K10</f>
        <v>0.0567236796982168</v>
      </c>
    </row>
    <row r="11" s="20" customFormat="1" ht="15.6" spans="1:17">
      <c r="A11" s="86">
        <v>6</v>
      </c>
      <c r="B11" s="76" t="s">
        <v>40</v>
      </c>
      <c r="C11" s="77" t="s">
        <v>41</v>
      </c>
      <c r="D11" s="77" t="s">
        <v>26</v>
      </c>
      <c r="E11" s="77" t="s">
        <v>42</v>
      </c>
      <c r="F11" s="76"/>
      <c r="G11" s="87">
        <v>102</v>
      </c>
      <c r="H11" s="88">
        <v>0.458333333333333</v>
      </c>
      <c r="I11" s="88">
        <v>0.525231481481481</v>
      </c>
      <c r="J11" s="89">
        <f>I11-H11</f>
        <v>0.0668981481481482</v>
      </c>
      <c r="K11" s="90">
        <f>(J11*100)/G11</f>
        <v>0.0655864197530864</v>
      </c>
      <c r="L11" s="84">
        <f>$L$2</f>
        <v>0</v>
      </c>
      <c r="M11" s="76"/>
      <c r="N11" s="52">
        <f>M11-L11</f>
        <v>0</v>
      </c>
      <c r="O11" s="72">
        <f>(N11*100)/G11</f>
        <v>0</v>
      </c>
      <c r="P11" s="85">
        <f>K11</f>
        <v>0.0655864197530864</v>
      </c>
    </row>
    <row r="12" s="20" customFormat="1" ht="15.6" spans="1:17">
      <c r="B12" s="16"/>
    </row>
    <row r="13" ht="16.35" spans="1:17">
      <c r="A13" s="17"/>
      <c r="B13" s="17"/>
      <c r="C13" s="17"/>
      <c r="D13" s="17"/>
      <c r="E13" s="17"/>
      <c r="F13" s="91"/>
      <c r="G13" s="17"/>
      <c r="H13" s="17"/>
      <c r="I13" s="18"/>
      <c r="J13" s="17"/>
      <c r="K13" s="17"/>
      <c r="L13" s="17"/>
      <c r="M13" s="17"/>
      <c r="N13" s="17"/>
      <c r="O13" s="17"/>
      <c r="P13" s="17"/>
    </row>
    <row r="14" ht="16.35" spans="1:17">
      <c r="A14" s="28" t="s">
        <v>43</v>
      </c>
      <c r="B14" s="28"/>
      <c r="C14" s="17"/>
      <c r="D14" s="17"/>
      <c r="E14" s="17"/>
      <c r="F14" s="91"/>
      <c r="G14" s="17"/>
      <c r="H14" s="17"/>
      <c r="I14" s="18"/>
      <c r="J14" s="17"/>
      <c r="K14" s="17"/>
      <c r="L14" s="17"/>
      <c r="M14" s="17"/>
      <c r="N14" s="17"/>
      <c r="O14" s="17"/>
      <c r="P14" s="17"/>
    </row>
    <row r="15" ht="16.35" spans="1:17">
      <c r="A15" s="15"/>
      <c r="B15" s="15"/>
      <c r="C15" s="17"/>
      <c r="D15" s="17"/>
      <c r="E15" s="17"/>
      <c r="F15" s="91"/>
      <c r="G15" s="17"/>
      <c r="H15" s="17"/>
      <c r="I15" s="18"/>
      <c r="J15" s="17"/>
      <c r="K15" s="17"/>
      <c r="L15" s="17"/>
      <c r="M15" s="17"/>
      <c r="N15" s="17"/>
      <c r="O15" s="17"/>
      <c r="P15" s="17"/>
    </row>
    <row r="16" ht="47.55" spans="1:17">
      <c r="A16" s="92" t="s">
        <v>44</v>
      </c>
      <c r="B16" s="45" t="s">
        <v>6</v>
      </c>
      <c r="C16" s="45" t="s">
        <v>7</v>
      </c>
      <c r="D16" s="93" t="s">
        <v>8</v>
      </c>
      <c r="E16" s="93" t="s">
        <v>9</v>
      </c>
      <c r="F16" s="45" t="s">
        <v>10</v>
      </c>
      <c r="G16" s="94" t="s">
        <v>11</v>
      </c>
      <c r="H16" s="94" t="s">
        <v>12</v>
      </c>
      <c r="I16" s="95" t="s">
        <v>13</v>
      </c>
      <c r="J16" s="96" t="s">
        <v>14</v>
      </c>
      <c r="K16" s="97" t="s">
        <v>15</v>
      </c>
      <c r="L16" s="98" t="s">
        <v>12</v>
      </c>
      <c r="M16" s="95" t="s">
        <v>13</v>
      </c>
      <c r="N16" s="99" t="s">
        <v>16</v>
      </c>
      <c r="O16" s="99" t="s">
        <v>17</v>
      </c>
      <c r="P16" s="100" t="s">
        <v>18</v>
      </c>
    </row>
    <row r="17" ht="16.35" spans="1:16">
      <c r="A17" s="40">
        <v>1</v>
      </c>
      <c r="B17" s="55" t="s">
        <v>24</v>
      </c>
      <c r="C17" s="56" t="s">
        <v>25</v>
      </c>
      <c r="D17" s="42" t="s">
        <v>26</v>
      </c>
      <c r="E17" s="56" t="s">
        <v>27</v>
      </c>
      <c r="F17" s="40"/>
      <c r="G17" s="40">
        <v>95</v>
      </c>
      <c r="H17" s="46">
        <f>$H$2</f>
        <v>0.458333333333333</v>
      </c>
      <c r="I17" s="47">
        <v>0.493784722222222</v>
      </c>
      <c r="J17" s="48">
        <f>I17-H17</f>
        <v>0.0354513888888893</v>
      </c>
      <c r="K17" s="49">
        <f>(J17*100)/G17</f>
        <v>0.0373172514619887</v>
      </c>
      <c r="L17" s="50">
        <f>$L$2</f>
        <v>0</v>
      </c>
      <c r="M17" s="51">
        <v>0</v>
      </c>
      <c r="N17" s="52">
        <f>M17-L17</f>
        <v>0</v>
      </c>
      <c r="O17" s="53">
        <f>(N17*100)/G17</f>
        <v>0</v>
      </c>
      <c r="P17" s="101">
        <f>K17+O17</f>
        <v>0.0373172514619887</v>
      </c>
    </row>
    <row r="18" ht="16.35" spans="1:16">
      <c r="A18" s="40">
        <v>2</v>
      </c>
      <c r="B18" s="41" t="s">
        <v>28</v>
      </c>
      <c r="C18" s="43" t="s">
        <v>29</v>
      </c>
      <c r="D18" s="43" t="s">
        <v>26</v>
      </c>
      <c r="E18" s="59" t="s">
        <v>30</v>
      </c>
      <c r="F18" s="58" t="s">
        <v>31</v>
      </c>
      <c r="G18" s="58">
        <v>86</v>
      </c>
      <c r="H18" s="46">
        <f>$H$2</f>
        <v>0.458333333333333</v>
      </c>
      <c r="I18" s="47">
        <v>0.49537037037037</v>
      </c>
      <c r="J18" s="48">
        <f>I18-H18</f>
        <v>0.0370370370370374</v>
      </c>
      <c r="K18" s="49">
        <f>(J18*100)/G18</f>
        <v>0.04306632213609</v>
      </c>
      <c r="L18" s="50">
        <f>$L$2</f>
        <v>0</v>
      </c>
      <c r="M18" s="51">
        <v>0</v>
      </c>
      <c r="N18" s="52">
        <f>M18-L18</f>
        <v>0</v>
      </c>
      <c r="O18" s="53">
        <f>(N18*100)/G18</f>
        <v>0</v>
      </c>
      <c r="P18" s="102">
        <f>K18+O18</f>
        <v>0.04306632213609</v>
      </c>
    </row>
    <row r="19" ht="16.35" spans="1:16">
      <c r="A19" s="103"/>
      <c r="B19" s="104"/>
      <c r="C19" s="104"/>
      <c r="D19" s="104"/>
      <c r="E19" s="105"/>
      <c r="F19" s="106"/>
      <c r="G19" s="105"/>
      <c r="H19" s="105"/>
      <c r="I19" s="9"/>
      <c r="J19" s="107"/>
      <c r="K19" s="108"/>
      <c r="L19" s="17"/>
      <c r="M19" s="17"/>
      <c r="N19" s="17"/>
      <c r="O19" s="17"/>
      <c r="P19" s="109"/>
    </row>
    <row r="20" ht="47.55" spans="1:16">
      <c r="A20" s="92" t="s">
        <v>45</v>
      </c>
      <c r="B20" s="45" t="s">
        <v>6</v>
      </c>
      <c r="C20" s="45" t="s">
        <v>7</v>
      </c>
      <c r="D20" s="93" t="s">
        <v>8</v>
      </c>
      <c r="E20" s="93" t="s">
        <v>9</v>
      </c>
      <c r="F20" s="45" t="s">
        <v>10</v>
      </c>
      <c r="G20" s="94" t="s">
        <v>11</v>
      </c>
      <c r="H20" s="94" t="s">
        <v>12</v>
      </c>
      <c r="I20" s="95" t="s">
        <v>13</v>
      </c>
      <c r="J20" s="96" t="s">
        <v>14</v>
      </c>
      <c r="K20" s="110" t="s">
        <v>15</v>
      </c>
      <c r="L20" s="98" t="s">
        <v>12</v>
      </c>
      <c r="M20" s="95" t="s">
        <v>13</v>
      </c>
      <c r="N20" s="99" t="s">
        <v>16</v>
      </c>
      <c r="O20" s="111" t="s">
        <v>17</v>
      </c>
      <c r="P20" s="112" t="s">
        <v>18</v>
      </c>
    </row>
    <row r="21" ht="16.35" spans="1:16">
      <c r="A21" s="58">
        <v>1</v>
      </c>
      <c r="B21" s="41" t="s">
        <v>19</v>
      </c>
      <c r="C21" s="42" t="s">
        <v>20</v>
      </c>
      <c r="D21" s="43" t="s">
        <v>21</v>
      </c>
      <c r="E21" s="113" t="s">
        <v>22</v>
      </c>
      <c r="F21" s="45" t="s">
        <v>23</v>
      </c>
      <c r="G21" s="114">
        <v>97</v>
      </c>
      <c r="H21" s="46">
        <f>$H$2</f>
        <v>0.458333333333333</v>
      </c>
      <c r="I21" s="60">
        <v>0.490717592592593</v>
      </c>
      <c r="J21" s="48">
        <f>I21-H21</f>
        <v>0.0323842592592596</v>
      </c>
      <c r="K21" s="115">
        <f>(J21*100)/G21</f>
        <v>0.0333858342878965</v>
      </c>
      <c r="L21" s="50">
        <f>$L$2</f>
        <v>0</v>
      </c>
      <c r="M21" s="51">
        <v>0</v>
      </c>
      <c r="N21" s="52">
        <f>M21-L21</f>
        <v>0</v>
      </c>
      <c r="O21" s="53">
        <f>(N21*100)/G21</f>
        <v>0</v>
      </c>
      <c r="P21" s="116">
        <f>K21+O21</f>
        <v>0.0333858342878965</v>
      </c>
    </row>
    <row r="22" ht="16.35" spans="1:16">
      <c r="A22" s="117">
        <v>2</v>
      </c>
      <c r="B22" s="118" t="s">
        <v>40</v>
      </c>
      <c r="C22" s="77" t="s">
        <v>41</v>
      </c>
      <c r="D22" s="77" t="s">
        <v>26</v>
      </c>
      <c r="E22" s="77" t="s">
        <v>42</v>
      </c>
      <c r="F22" s="76"/>
      <c r="G22" s="86">
        <v>102</v>
      </c>
      <c r="H22" s="88">
        <v>0.458333333333333</v>
      </c>
      <c r="I22" s="119">
        <v>0.525231481481481</v>
      </c>
      <c r="J22" s="48">
        <f>I22-H22</f>
        <v>0.0668981481481482</v>
      </c>
      <c r="K22" s="115">
        <f>(J22*100)/G22</f>
        <v>0.0655864197530864</v>
      </c>
      <c r="L22" s="50">
        <f>$L$2</f>
        <v>0</v>
      </c>
      <c r="M22" s="51">
        <v>0</v>
      </c>
      <c r="N22" s="52">
        <f>M22-L22</f>
        <v>0</v>
      </c>
      <c r="O22" s="53">
        <f>(N22*100)/G22</f>
        <v>0</v>
      </c>
      <c r="P22" s="116">
        <f>K22+O22</f>
        <v>0.0655864197530864</v>
      </c>
    </row>
    <row r="23" ht="16.35" spans="1:16">
      <c r="A23" s="120"/>
      <c r="B23" s="6"/>
      <c r="C23" s="6"/>
      <c r="D23" s="121"/>
      <c r="E23" s="121"/>
      <c r="F23" s="6"/>
      <c r="G23" s="122"/>
      <c r="H23" s="122"/>
      <c r="I23" s="123"/>
      <c r="J23" s="124"/>
      <c r="K23" s="125"/>
      <c r="L23" s="122"/>
      <c r="M23" s="123"/>
      <c r="N23" s="124"/>
      <c r="O23" s="126"/>
      <c r="P23" s="126"/>
    </row>
    <row r="24" ht="16.35" spans="1:16">
      <c r="A24" s="120"/>
      <c r="B24" s="6"/>
      <c r="C24" s="6"/>
      <c r="D24" s="121"/>
      <c r="E24" s="121"/>
      <c r="F24" s="6"/>
      <c r="G24" s="122"/>
      <c r="H24" s="122"/>
      <c r="I24" s="123"/>
      <c r="J24" s="124"/>
      <c r="K24" s="125"/>
      <c r="L24" s="122"/>
      <c r="M24" s="123"/>
      <c r="N24" s="124"/>
      <c r="O24" s="126"/>
      <c r="P24" s="126"/>
    </row>
    <row r="25" ht="47.55" spans="1:16">
      <c r="A25" s="127" t="s">
        <v>46</v>
      </c>
      <c r="B25" s="45" t="s">
        <v>6</v>
      </c>
      <c r="C25" s="45" t="s">
        <v>7</v>
      </c>
      <c r="D25" s="93" t="s">
        <v>8</v>
      </c>
      <c r="E25" s="93" t="s">
        <v>9</v>
      </c>
      <c r="F25" s="45" t="s">
        <v>10</v>
      </c>
      <c r="G25" s="94" t="s">
        <v>11</v>
      </c>
      <c r="H25" s="94" t="s">
        <v>12</v>
      </c>
      <c r="I25" s="95" t="s">
        <v>13</v>
      </c>
      <c r="J25" s="96" t="s">
        <v>14</v>
      </c>
      <c r="K25" s="110" t="s">
        <v>15</v>
      </c>
      <c r="L25" s="98" t="s">
        <v>12</v>
      </c>
      <c r="M25" s="95" t="s">
        <v>13</v>
      </c>
      <c r="N25" s="99" t="s">
        <v>16</v>
      </c>
      <c r="O25" s="111" t="s">
        <v>17</v>
      </c>
      <c r="P25" s="112" t="s">
        <v>18</v>
      </c>
    </row>
    <row r="26" ht="15.6" spans="1:16">
      <c r="A26" s="61">
        <v>1</v>
      </c>
      <c r="B26" s="62" t="s">
        <v>32</v>
      </c>
      <c r="C26" s="63" t="s">
        <v>33</v>
      </c>
      <c r="D26" s="63" t="s">
        <v>34</v>
      </c>
      <c r="E26" s="128" t="s">
        <v>35</v>
      </c>
      <c r="F26" s="61" t="s">
        <v>31</v>
      </c>
      <c r="G26" s="129">
        <v>105</v>
      </c>
      <c r="H26" s="65">
        <f>$H$2</f>
        <v>0.458333333333333</v>
      </c>
      <c r="I26" s="66">
        <v>0.508622685185185</v>
      </c>
      <c r="J26" s="67">
        <f>I26-H26</f>
        <v>0.0502893518518522</v>
      </c>
      <c r="K26" s="130">
        <f>(J26*100)/G26</f>
        <v>0.0478946208112878</v>
      </c>
      <c r="L26" s="69">
        <f>$L$2</f>
        <v>0</v>
      </c>
      <c r="M26" s="70">
        <v>0</v>
      </c>
      <c r="N26" s="71">
        <f>M26-L26</f>
        <v>0</v>
      </c>
      <c r="O26" s="72">
        <f>(N26*100)/G26</f>
        <v>0</v>
      </c>
      <c r="P26" s="131">
        <f>K26+O26</f>
        <v>0.0478946208112878</v>
      </c>
    </row>
    <row r="27" ht="15.6" spans="1:16">
      <c r="A27" s="80">
        <v>2</v>
      </c>
      <c r="B27" s="76" t="s">
        <v>36</v>
      </c>
      <c r="C27" s="77" t="s">
        <v>37</v>
      </c>
      <c r="D27" s="78" t="s">
        <v>38</v>
      </c>
      <c r="E27" s="78" t="s">
        <v>39</v>
      </c>
      <c r="F27" s="79"/>
      <c r="G27" s="80">
        <v>108</v>
      </c>
      <c r="H27" s="81">
        <v>0.458333333333333</v>
      </c>
      <c r="I27" s="132">
        <v>0.519594907407407</v>
      </c>
      <c r="J27" s="89">
        <f>I27-H27</f>
        <v>0.0612615740740741</v>
      </c>
      <c r="K27" s="133">
        <f>(J27*100)/G27</f>
        <v>0.0567236796982168</v>
      </c>
      <c r="L27" s="78"/>
      <c r="M27" s="78"/>
      <c r="N27" s="78"/>
      <c r="O27" s="134"/>
      <c r="P27" s="131">
        <f>K27+O27</f>
        <v>0.0567236796982168</v>
      </c>
    </row>
  </sheetData>
  <mergeCells count="3">
    <mergeCell ref="A3:P3"/>
    <mergeCell ref="A4:P4"/>
    <mergeCell ref="A14:B14"/>
  </mergeCells>
  <printOptions horizontalCentered="1" verticalCentered="1"/>
  <pageMargins left="0.708333333333333" right="0.708333333333333" top="0.747916666666667" bottom="0.747916666666667" header="0.511811023622047" footer="0.511811023622047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workbookViewId="0">
      <selection activeCell="A1" sqref="A1"/>
    </sheetView>
  </sheetViews>
  <sheetFormatPr defaultColWidth="8.5462962962963" defaultRowHeight="14.4" outlineLevelRow="1"/>
  <cols>
    <col min="2" max="2" width="12.287037037037" customWidth="1"/>
    <col min="3" max="3" width="16.5740740740741" customWidth="1"/>
    <col min="4" max="4" width="11.1388888888889" customWidth="1"/>
  </cols>
  <sheetData>
    <row r="1" ht="15.6" spans="1:16">
      <c r="A1" s="1"/>
      <c r="B1" s="2"/>
      <c r="C1" s="3"/>
      <c r="D1" s="4"/>
      <c r="E1" s="5"/>
      <c r="F1" s="6"/>
      <c r="G1" s="6"/>
      <c r="H1" s="7"/>
      <c r="I1" s="8"/>
      <c r="J1" s="9"/>
      <c r="K1" s="10"/>
      <c r="L1" s="11"/>
      <c r="M1" s="12"/>
      <c r="N1" s="13"/>
      <c r="O1" s="10"/>
      <c r="P1" s="14"/>
    </row>
    <row r="2" ht="15.6" spans="1:16">
      <c r="A2" s="15"/>
      <c r="B2" s="16"/>
      <c r="C2" s="17"/>
      <c r="D2" s="3"/>
      <c r="E2" s="17"/>
      <c r="F2" s="15"/>
      <c r="G2" s="15"/>
      <c r="H2" s="7"/>
      <c r="I2" s="18"/>
      <c r="J2" s="9"/>
      <c r="K2" s="10"/>
      <c r="L2" s="11"/>
      <c r="M2" s="12"/>
      <c r="N2" s="13"/>
      <c r="O2" s="10"/>
      <c r="P2" s="19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LibreOffice/7.2.1.2$Windows_X86_64 LibreOffice_project/87b77fad49947c1441b67c559c339af8f3517e22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</dc:creator>
  <cp:lastModifiedBy>Kelecic</cp:lastModifiedBy>
  <cp:revision>0</cp:revision>
  <dcterms:created xsi:type="dcterms:W3CDTF">2019-08-23T11:12:00Z</dcterms:created>
  <cp:lastPrinted>2025-08-31T11:55:00Z</cp:lastPrinted>
  <dcterms:modified xsi:type="dcterms:W3CDTF">2026-10-03T11:38:14Z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BF8F6AABAF344E818862A57FB868BF52_13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